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FINANZAS\PERCAPITA\"/>
    </mc:Choice>
  </mc:AlternateContent>
  <bookViews>
    <workbookView xWindow="0" yWindow="0" windowWidth="28800" windowHeight="12345"/>
  </bookViews>
  <sheets>
    <sheet name="Hoja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  <c r="T13" i="1"/>
  <c r="D13" i="1" l="1"/>
  <c r="G17" i="1"/>
  <c r="G19" i="1"/>
  <c r="G20" i="1"/>
  <c r="G21" i="1"/>
  <c r="G23" i="1"/>
  <c r="G24" i="1"/>
  <c r="G25" i="1"/>
  <c r="G26" i="1"/>
  <c r="G27" i="1"/>
  <c r="G28" i="1"/>
  <c r="G29" i="1"/>
  <c r="G30" i="1" l="1"/>
  <c r="D11" i="1"/>
  <c r="D9" i="1"/>
  <c r="D7" i="1"/>
  <c r="D12" i="1"/>
  <c r="D10" i="1"/>
  <c r="D8" i="1"/>
  <c r="E7" i="1" l="1"/>
  <c r="G7" i="1"/>
  <c r="E8" i="1"/>
  <c r="G8" i="1"/>
  <c r="E9" i="1"/>
  <c r="G9" i="1"/>
  <c r="G10" i="1"/>
  <c r="E10" i="1"/>
  <c r="G11" i="1"/>
  <c r="E11" i="1"/>
  <c r="E12" i="1"/>
  <c r="G12" i="1"/>
  <c r="F10" i="1"/>
  <c r="F11" i="1"/>
  <c r="F12" i="1"/>
  <c r="F7" i="1"/>
  <c r="F8" i="1"/>
  <c r="F9" i="1"/>
  <c r="T9" i="1" l="1"/>
  <c r="T7" i="1"/>
  <c r="T11" i="1"/>
  <c r="T8" i="1"/>
  <c r="T12" i="1"/>
  <c r="T10" i="1"/>
</calcChain>
</file>

<file path=xl/sharedStrings.xml><?xml version="1.0" encoding="utf-8"?>
<sst xmlns="http://schemas.openxmlformats.org/spreadsheetml/2006/main" count="43" uniqueCount="41">
  <si>
    <t>TOTAL TRANSFERENCIAS  $</t>
  </si>
  <si>
    <t>D.COLECTIVO VARIABLE TRIMESTRAL</t>
  </si>
  <si>
    <t>D.COLECTIVO FIJO TRIMESTRAL</t>
  </si>
  <si>
    <t>SAPU ADDF</t>
  </si>
  <si>
    <t>REM TENS</t>
  </si>
  <si>
    <t>TANS A CATEGORIA C</t>
  </si>
  <si>
    <t>INTEGRACION DIF</t>
  </si>
  <si>
    <t>DES. RETIRO LEY 20.157</t>
  </si>
  <si>
    <t>DESCUENTO RETI</t>
  </si>
  <si>
    <t>CONDUCTORES DIFERENCIA POR CAMBIOS</t>
  </si>
  <si>
    <t>OPORTUNIDAD CHOFERES</t>
  </si>
  <si>
    <t>ASIG.DESEMPEÑO</t>
  </si>
  <si>
    <t>PERCAPITA BASE</t>
  </si>
  <si>
    <t>TOTAL</t>
  </si>
  <si>
    <t>CHILLANCITO</t>
  </si>
  <si>
    <t>CHARRUA</t>
  </si>
  <si>
    <t>COLICHEU</t>
  </si>
  <si>
    <t>QUINEL</t>
  </si>
  <si>
    <t>MONTE AGUILA</t>
  </si>
  <si>
    <t>CABRERO</t>
  </si>
  <si>
    <t>TOTAL PERCAPITA</t>
  </si>
  <si>
    <t xml:space="preserve">DESEMPEÑO COLECTIVO COMP.  VARIABLE </t>
  </si>
  <si>
    <t xml:space="preserve">DESEMPEÑO COLECTIVO COMP.FIJO </t>
  </si>
  <si>
    <t>REAJUSTE SAPU ADDF</t>
  </si>
  <si>
    <t xml:space="preserve"> ASIGNACION DESEMPEÑO DIFICIL SAPU</t>
  </si>
  <si>
    <t>TECNICOS  (TENS)</t>
  </si>
  <si>
    <t xml:space="preserve">INTEGRACION DIF. SBMN LEY 19.813 </t>
  </si>
  <si>
    <t>DES. ADELANTO RETIRO VOLUNTARIO LEY Nº20.919</t>
  </si>
  <si>
    <t>DES. ADELANTO RETIRO VOLUNTARIO LEY Nº 20.589</t>
  </si>
  <si>
    <t>OPORTUNIDAD DE LOS CHOFERES</t>
  </si>
  <si>
    <t>CONDUSCTORES DIFERENCIA POR CAMBIO DE NIVEL</t>
  </si>
  <si>
    <t xml:space="preserve"> ASIGNACION DESEMPEÑO DIFICIL </t>
  </si>
  <si>
    <t xml:space="preserve"> REAJUSTE PERCAPITA BASE  (4,5%SOBRE EL 80%DEL ASIGNADO POR MES)</t>
  </si>
  <si>
    <t xml:space="preserve">Percapita base </t>
  </si>
  <si>
    <t>FACTOR</t>
  </si>
  <si>
    <t>POBLACION PERCAPITA</t>
  </si>
  <si>
    <t>ESTABLECIMIENTOS</t>
  </si>
  <si>
    <t>DISTRIBUCION PERCAPITA ASIGNACIONES Y LEYES POR ESTABLECIMIENTO MES DE SEPTIEMBRE 2021</t>
  </si>
  <si>
    <t>ASIGNACION POR COMPETENCIAS PROFESIONALES LEY 20.816</t>
  </si>
  <si>
    <t xml:space="preserve">ROMINA AMBIADO GANGA </t>
  </si>
  <si>
    <t>JEFE DE FINANZAS (R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</si>
</sst>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0.0000"/>
    <numFmt numFmtId="165" formatCode="_-&quot;$&quot;\ * #,##0_-;\-&quot;$&quot;\ * #,##0_-;_-&quot;$&quot;\ 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1"/>
      <color theme="1"/>
      <name val="Century Gothic"/>
      <family val="2"/>
    </font>
    <font>
      <b/>
      <sz val="10"/>
      <name val="Century Gothic"/>
      <family val="2"/>
    </font>
    <font>
      <sz val="8"/>
      <name val="Century Gothic"/>
      <family val="2"/>
    </font>
    <font>
      <b/>
      <sz val="8"/>
      <name val="Century Gothic"/>
      <family val="2"/>
    </font>
    <font>
      <sz val="9"/>
      <name val="Century Gothic"/>
      <family val="2"/>
    </font>
    <font>
      <b/>
      <sz val="14"/>
      <color theme="1"/>
      <name val="Century Gothic"/>
      <family val="2"/>
    </font>
    <font>
      <b/>
      <sz val="11"/>
      <color indexed="8"/>
      <name val="Century Gothic"/>
      <family val="2"/>
    </font>
    <font>
      <b/>
      <sz val="12"/>
      <name val="Century Gothic"/>
      <family val="2"/>
    </font>
    <font>
      <sz val="10"/>
      <color theme="1"/>
      <name val="Century Gothic"/>
      <family val="2"/>
    </font>
    <font>
      <b/>
      <sz val="8"/>
      <color indexed="8"/>
      <name val="Century Gothic"/>
      <family val="2"/>
    </font>
    <font>
      <b/>
      <sz val="9"/>
      <name val="Century Gothic"/>
      <family val="2"/>
    </font>
    <font>
      <b/>
      <sz val="8"/>
      <color theme="1"/>
      <name val="Century Gothic"/>
      <family val="2"/>
    </font>
    <font>
      <sz val="11"/>
      <color theme="1"/>
      <name val="Calibri"/>
      <family val="2"/>
    </font>
    <font>
      <b/>
      <sz val="14"/>
      <name val="Century Gothic"/>
      <family val="2"/>
    </font>
    <font>
      <b/>
      <sz val="12"/>
      <color theme="1"/>
      <name val="Century Gothic"/>
      <family val="2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0">
    <xf numFmtId="0" fontId="0" fillId="0" borderId="0" xfId="0"/>
    <xf numFmtId="0" fontId="2" fillId="0" borderId="0" xfId="0" applyFont="1"/>
    <xf numFmtId="0" fontId="5" fillId="2" borderId="5" xfId="0" applyFont="1" applyFill="1" applyBorder="1" applyAlignment="1">
      <alignment horizontal="left"/>
    </xf>
    <xf numFmtId="0" fontId="6" fillId="2" borderId="6" xfId="0" applyFont="1" applyFill="1" applyBorder="1" applyAlignment="1">
      <alignment horizontal="left"/>
    </xf>
    <xf numFmtId="0" fontId="5" fillId="2" borderId="9" xfId="0" applyFont="1" applyFill="1" applyBorder="1" applyAlignment="1">
      <alignment horizontal="left"/>
    </xf>
    <xf numFmtId="0" fontId="6" fillId="2" borderId="10" xfId="0" applyFont="1" applyFill="1" applyBorder="1" applyAlignment="1">
      <alignment horizontal="left"/>
    </xf>
    <xf numFmtId="0" fontId="5" fillId="2" borderId="16" xfId="0" applyFont="1" applyFill="1" applyBorder="1" applyAlignment="1">
      <alignment horizontal="left"/>
    </xf>
    <xf numFmtId="0" fontId="6" fillId="2" borderId="17" xfId="0" applyFont="1" applyFill="1" applyBorder="1" applyAlignment="1">
      <alignment horizontal="left"/>
    </xf>
    <xf numFmtId="3" fontId="2" fillId="0" borderId="0" xfId="0" applyNumberFormat="1" applyFont="1"/>
    <xf numFmtId="3" fontId="4" fillId="0" borderId="0" xfId="0" applyNumberFormat="1" applyFont="1"/>
    <xf numFmtId="3" fontId="8" fillId="3" borderId="13" xfId="0" applyNumberFormat="1" applyFont="1" applyFill="1" applyBorder="1"/>
    <xf numFmtId="3" fontId="9" fillId="2" borderId="13" xfId="1" applyNumberFormat="1" applyFont="1" applyFill="1" applyBorder="1" applyAlignment="1" applyProtection="1">
      <alignment horizontal="right"/>
    </xf>
    <xf numFmtId="0" fontId="2" fillId="4" borderId="13" xfId="0" applyFont="1" applyFill="1" applyBorder="1"/>
    <xf numFmtId="3" fontId="10" fillId="4" borderId="13" xfId="0" applyNumberFormat="1" applyFont="1" applyFill="1" applyBorder="1" applyAlignment="1">
      <alignment horizontal="right" vertical="top" wrapText="1"/>
    </xf>
    <xf numFmtId="0" fontId="10" fillId="4" borderId="13" xfId="0" applyFont="1" applyFill="1" applyBorder="1" applyAlignment="1">
      <alignment vertical="top" wrapText="1"/>
    </xf>
    <xf numFmtId="3" fontId="3" fillId="4" borderId="13" xfId="0" applyNumberFormat="1" applyFont="1" applyFill="1" applyBorder="1"/>
    <xf numFmtId="3" fontId="11" fillId="0" borderId="13" xfId="0" applyNumberFormat="1" applyFont="1" applyFill="1" applyBorder="1"/>
    <xf numFmtId="3" fontId="11" fillId="0" borderId="13" xfId="0" applyNumberFormat="1" applyFont="1" applyBorder="1"/>
    <xf numFmtId="3" fontId="11" fillId="5" borderId="13" xfId="0" applyNumberFormat="1" applyFont="1" applyFill="1" applyBorder="1"/>
    <xf numFmtId="164" fontId="5" fillId="0" borderId="13" xfId="0" applyNumberFormat="1" applyFont="1" applyBorder="1"/>
    <xf numFmtId="0" fontId="4" fillId="4" borderId="13" xfId="0" applyFont="1" applyFill="1" applyBorder="1" applyAlignment="1">
      <alignment vertical="top" wrapText="1"/>
    </xf>
    <xf numFmtId="0" fontId="15" fillId="0" borderId="0" xfId="0" applyFont="1"/>
    <xf numFmtId="165" fontId="2" fillId="0" borderId="0" xfId="2" applyNumberFormat="1" applyFont="1"/>
    <xf numFmtId="0" fontId="17" fillId="0" borderId="11" xfId="0" applyFont="1" applyBorder="1" applyAlignment="1">
      <alignment horizontal="center"/>
    </xf>
    <xf numFmtId="0" fontId="3" fillId="0" borderId="0" xfId="0" applyFont="1" applyAlignment="1">
      <alignment horizontal="center" wrapText="1"/>
    </xf>
    <xf numFmtId="0" fontId="12" fillId="4" borderId="19" xfId="0" applyFont="1" applyFill="1" applyBorder="1" applyAlignment="1" applyProtection="1">
      <alignment horizontal="center" vertical="center" wrapText="1"/>
    </xf>
    <xf numFmtId="0" fontId="12" fillId="4" borderId="18" xfId="0" applyFont="1" applyFill="1" applyBorder="1" applyAlignment="1" applyProtection="1">
      <alignment horizontal="center" vertical="center" wrapText="1"/>
    </xf>
    <xf numFmtId="3" fontId="2" fillId="0" borderId="11" xfId="0" applyNumberFormat="1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6" fillId="4" borderId="19" xfId="0" applyFont="1" applyFill="1" applyBorder="1" applyAlignment="1">
      <alignment horizontal="center" vertical="center" wrapText="1"/>
    </xf>
    <xf numFmtId="0" fontId="6" fillId="4" borderId="18" xfId="0" applyFont="1" applyFill="1" applyBorder="1" applyAlignment="1">
      <alignment horizontal="center" vertical="center" wrapText="1"/>
    </xf>
    <xf numFmtId="0" fontId="14" fillId="4" borderId="19" xfId="0" applyFont="1" applyFill="1" applyBorder="1" applyAlignment="1">
      <alignment horizontal="center" vertical="center"/>
    </xf>
    <xf numFmtId="0" fontId="14" fillId="4" borderId="18" xfId="0" applyFont="1" applyFill="1" applyBorder="1" applyAlignment="1">
      <alignment horizontal="center" vertical="center"/>
    </xf>
    <xf numFmtId="0" fontId="13" fillId="4" borderId="19" xfId="0" applyFont="1" applyFill="1" applyBorder="1" applyAlignment="1">
      <alignment horizontal="center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12" fillId="4" borderId="13" xfId="0" applyFont="1" applyFill="1" applyBorder="1" applyAlignment="1" applyProtection="1">
      <alignment horizontal="center" vertical="center" wrapText="1"/>
    </xf>
    <xf numFmtId="0" fontId="7" fillId="0" borderId="0" xfId="0" applyFont="1" applyAlignment="1">
      <alignment horizontal="right"/>
    </xf>
    <xf numFmtId="3" fontId="2" fillId="0" borderId="15" xfId="0" applyNumberFormat="1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3" fontId="2" fillId="0" borderId="13" xfId="0" applyNumberFormat="1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3" fontId="2" fillId="0" borderId="8" xfId="0" applyNumberFormat="1" applyFont="1" applyBorder="1" applyAlignment="1">
      <alignment horizontal="center"/>
    </xf>
    <xf numFmtId="3" fontId="2" fillId="0" borderId="7" xfId="0" applyNumberFormat="1" applyFont="1" applyBorder="1" applyAlignment="1">
      <alignment horizontal="center"/>
    </xf>
    <xf numFmtId="3" fontId="2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3" fontId="3" fillId="0" borderId="2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7" xfId="0" applyFont="1" applyBorder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Personalizado 1">
      <a:dk1>
        <a:sysClr val="windowText" lastClr="000000"/>
      </a:dk1>
      <a:lt1>
        <a:srgbClr val="FFFFFF"/>
      </a:lt1>
      <a:dk2>
        <a:srgbClr val="366092"/>
      </a:dk2>
      <a:lt2>
        <a:srgbClr val="FFFFFF"/>
      </a:lt2>
      <a:accent1>
        <a:srgbClr val="8064A2"/>
      </a:accent1>
      <a:accent2>
        <a:srgbClr val="800080"/>
      </a:accent2>
      <a:accent3>
        <a:srgbClr val="9BBB59"/>
      </a:accent3>
      <a:accent4>
        <a:srgbClr val="4BACC6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V30"/>
  <sheetViews>
    <sheetView tabSelected="1" workbookViewId="0">
      <selection activeCell="L24" sqref="L23:L24"/>
    </sheetView>
  </sheetViews>
  <sheetFormatPr baseColWidth="10" defaultRowHeight="15" x14ac:dyDescent="0.25"/>
  <cols>
    <col min="1" max="1" width="6.42578125" customWidth="1"/>
    <col min="2" max="2" width="15.5703125" customWidth="1"/>
    <col min="3" max="3" width="10.28515625" customWidth="1"/>
    <col min="4" max="4" width="7.140625" bestFit="1" customWidth="1"/>
    <col min="5" max="5" width="13.7109375" customWidth="1"/>
    <col min="6" max="6" width="11" customWidth="1"/>
    <col min="7" max="7" width="15.85546875" customWidth="1"/>
    <col min="8" max="8" width="14.42578125" customWidth="1"/>
    <col min="9" max="9" width="12.5703125" customWidth="1"/>
    <col min="10" max="10" width="14.85546875" customWidth="1"/>
    <col min="11" max="12" width="15.7109375" customWidth="1"/>
    <col min="17" max="17" width="8.85546875" customWidth="1"/>
    <col min="18" max="18" width="13.7109375" customWidth="1"/>
    <col min="19" max="19" width="12" customWidth="1"/>
    <col min="20" max="20" width="18" customWidth="1"/>
    <col min="22" max="22" width="20.28515625" bestFit="1" customWidth="1"/>
  </cols>
  <sheetData>
    <row r="2" spans="2:20" x14ac:dyDescent="0.25">
      <c r="B2" s="28" t="s">
        <v>37</v>
      </c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</row>
    <row r="3" spans="2:20" x14ac:dyDescent="0.25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</row>
    <row r="4" spans="2:20" x14ac:dyDescent="0.25"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</row>
    <row r="5" spans="2:20" x14ac:dyDescent="0.25">
      <c r="B5" s="29" t="s">
        <v>36</v>
      </c>
      <c r="C5" s="29" t="s">
        <v>35</v>
      </c>
      <c r="D5" s="31" t="s">
        <v>34</v>
      </c>
      <c r="E5" s="33" t="s">
        <v>33</v>
      </c>
      <c r="F5" s="25" t="s">
        <v>32</v>
      </c>
      <c r="G5" s="25" t="s">
        <v>31</v>
      </c>
      <c r="H5" s="25" t="s">
        <v>30</v>
      </c>
      <c r="I5" s="25" t="s">
        <v>29</v>
      </c>
      <c r="J5" s="25" t="s">
        <v>38</v>
      </c>
      <c r="K5" s="25" t="s">
        <v>28</v>
      </c>
      <c r="L5" s="25" t="s">
        <v>27</v>
      </c>
      <c r="M5" s="25" t="s">
        <v>26</v>
      </c>
      <c r="N5" s="25" t="s">
        <v>5</v>
      </c>
      <c r="O5" s="25" t="s">
        <v>25</v>
      </c>
      <c r="P5" s="25" t="s">
        <v>24</v>
      </c>
      <c r="Q5" s="25" t="s">
        <v>23</v>
      </c>
      <c r="R5" s="25" t="s">
        <v>22</v>
      </c>
      <c r="S5" s="25" t="s">
        <v>21</v>
      </c>
      <c r="T5" s="35" t="s">
        <v>20</v>
      </c>
    </row>
    <row r="6" spans="2:20" ht="35.25" customHeight="1" x14ac:dyDescent="0.25">
      <c r="B6" s="30"/>
      <c r="C6" s="30"/>
      <c r="D6" s="32"/>
      <c r="E6" s="34"/>
      <c r="F6" s="26"/>
      <c r="G6" s="26"/>
      <c r="H6" s="26"/>
      <c r="I6" s="26"/>
      <c r="J6" s="26"/>
      <c r="K6" s="26"/>
      <c r="L6" s="26"/>
      <c r="M6" s="26"/>
      <c r="N6" s="26"/>
      <c r="O6" s="26"/>
      <c r="P6" s="26"/>
      <c r="Q6" s="26"/>
      <c r="R6" s="26"/>
      <c r="S6" s="26"/>
      <c r="T6" s="35"/>
    </row>
    <row r="7" spans="2:20" ht="15.75" x14ac:dyDescent="0.3">
      <c r="B7" s="20" t="s">
        <v>19</v>
      </c>
      <c r="C7" s="13">
        <v>18147</v>
      </c>
      <c r="D7" s="19">
        <f t="shared" ref="D7:D13" si="0">C7/$C$13</f>
        <v>0.62179201644680482</v>
      </c>
      <c r="E7" s="18">
        <f>$E$13*D7</f>
        <v>188643492.62251154</v>
      </c>
      <c r="F7" s="18">
        <f>F13*D7</f>
        <v>0</v>
      </c>
      <c r="G7" s="18">
        <f>$G$13*D7</f>
        <v>8119833.3344868934</v>
      </c>
      <c r="H7" s="18"/>
      <c r="I7" s="17"/>
      <c r="J7" s="17"/>
      <c r="K7" s="17"/>
      <c r="L7" s="17"/>
      <c r="M7" s="16"/>
      <c r="N7" s="16"/>
      <c r="O7" s="16"/>
      <c r="P7" s="16"/>
      <c r="Q7" s="16"/>
      <c r="R7" s="16"/>
      <c r="S7" s="16"/>
      <c r="T7" s="15">
        <f t="shared" ref="T7:T13" si="1">SUM(E7:S7)</f>
        <v>196763325.95699844</v>
      </c>
    </row>
    <row r="8" spans="2:20" ht="15.75" x14ac:dyDescent="0.3">
      <c r="B8" s="20" t="s">
        <v>18</v>
      </c>
      <c r="C8" s="13">
        <v>8208</v>
      </c>
      <c r="D8" s="19">
        <f t="shared" si="0"/>
        <v>0.28124036320027412</v>
      </c>
      <c r="E8" s="18">
        <f t="shared" ref="E8:E12" si="2">$E$13*D8</f>
        <v>85324614.947130382</v>
      </c>
      <c r="F8" s="18">
        <f>F13*D8</f>
        <v>0</v>
      </c>
      <c r="G8" s="18">
        <f t="shared" ref="G8:G12" si="3">$G$13*D8</f>
        <v>3672650.6865855749</v>
      </c>
      <c r="H8" s="18"/>
      <c r="I8" s="17"/>
      <c r="J8" s="17"/>
      <c r="K8" s="17"/>
      <c r="L8" s="17"/>
      <c r="M8" s="16"/>
      <c r="N8" s="16"/>
      <c r="O8" s="16"/>
      <c r="P8" s="16"/>
      <c r="Q8" s="16"/>
      <c r="R8" s="16"/>
      <c r="S8" s="16"/>
      <c r="T8" s="15">
        <f t="shared" si="1"/>
        <v>88997265.633715957</v>
      </c>
    </row>
    <row r="9" spans="2:20" ht="15.75" x14ac:dyDescent="0.3">
      <c r="B9" s="20" t="s">
        <v>17</v>
      </c>
      <c r="C9" s="13">
        <v>247</v>
      </c>
      <c r="D9" s="19">
        <f t="shared" si="0"/>
        <v>8.4632516703786187E-3</v>
      </c>
      <c r="E9" s="18">
        <f t="shared" si="2"/>
        <v>2567638.8757238304</v>
      </c>
      <c r="F9" s="18">
        <f>F13*D9</f>
        <v>0</v>
      </c>
      <c r="G9" s="18">
        <f t="shared" si="3"/>
        <v>110519.58084632516</v>
      </c>
      <c r="H9" s="18"/>
      <c r="I9" s="17"/>
      <c r="J9" s="17"/>
      <c r="K9" s="17"/>
      <c r="L9" s="17"/>
      <c r="M9" s="16"/>
      <c r="N9" s="16"/>
      <c r="O9" s="16"/>
      <c r="P9" s="16"/>
      <c r="Q9" s="16"/>
      <c r="R9" s="16"/>
      <c r="S9" s="16"/>
      <c r="T9" s="15">
        <f t="shared" si="1"/>
        <v>2678158.4565701555</v>
      </c>
    </row>
    <row r="10" spans="2:20" ht="15.75" x14ac:dyDescent="0.3">
      <c r="B10" s="20" t="s">
        <v>16</v>
      </c>
      <c r="C10" s="13">
        <v>660</v>
      </c>
      <c r="D10" s="19">
        <f t="shared" si="0"/>
        <v>2.2614356690080519E-2</v>
      </c>
      <c r="E10" s="18">
        <f t="shared" si="2"/>
        <v>6860897.4007195476</v>
      </c>
      <c r="F10" s="18">
        <f>F13*D10</f>
        <v>0</v>
      </c>
      <c r="G10" s="18">
        <f t="shared" si="3"/>
        <v>295315.47918451257</v>
      </c>
      <c r="H10" s="18"/>
      <c r="I10" s="17"/>
      <c r="J10" s="17"/>
      <c r="K10" s="17"/>
      <c r="L10" s="17"/>
      <c r="M10" s="16"/>
      <c r="N10" s="16"/>
      <c r="O10" s="16"/>
      <c r="P10" s="16"/>
      <c r="Q10" s="16"/>
      <c r="R10" s="16"/>
      <c r="S10" s="16"/>
      <c r="T10" s="15">
        <f t="shared" si="1"/>
        <v>7156212.8799040606</v>
      </c>
    </row>
    <row r="11" spans="2:20" ht="15.75" x14ac:dyDescent="0.3">
      <c r="B11" s="20" t="s">
        <v>15</v>
      </c>
      <c r="C11" s="13">
        <v>994</v>
      </c>
      <c r="D11" s="19">
        <f t="shared" si="0"/>
        <v>3.4058591742333388E-2</v>
      </c>
      <c r="E11" s="18">
        <f t="shared" si="2"/>
        <v>10332927.297447318</v>
      </c>
      <c r="F11" s="18">
        <f>F13*D11</f>
        <v>0</v>
      </c>
      <c r="G11" s="18">
        <f t="shared" si="3"/>
        <v>444763.00955970533</v>
      </c>
      <c r="H11" s="18"/>
      <c r="I11" s="17"/>
      <c r="J11" s="17"/>
      <c r="K11" s="17"/>
      <c r="L11" s="17"/>
      <c r="M11" s="16"/>
      <c r="N11" s="16"/>
      <c r="O11" s="16"/>
      <c r="P11" s="16"/>
      <c r="Q11" s="16"/>
      <c r="R11" s="16"/>
      <c r="S11" s="16"/>
      <c r="T11" s="15">
        <f t="shared" si="1"/>
        <v>10777690.307007024</v>
      </c>
    </row>
    <row r="12" spans="2:20" ht="15.75" x14ac:dyDescent="0.3">
      <c r="B12" s="20" t="s">
        <v>14</v>
      </c>
      <c r="C12" s="13">
        <v>929</v>
      </c>
      <c r="D12" s="19">
        <f t="shared" si="0"/>
        <v>3.1831420250128493E-2</v>
      </c>
      <c r="E12" s="18">
        <f t="shared" si="2"/>
        <v>9657232.8564673644</v>
      </c>
      <c r="F12" s="18">
        <f>F13*D12</f>
        <v>0</v>
      </c>
      <c r="G12" s="18">
        <f t="shared" si="3"/>
        <v>415678.90933698823</v>
      </c>
      <c r="H12" s="18"/>
      <c r="I12" s="17"/>
      <c r="J12" s="17"/>
      <c r="K12" s="17"/>
      <c r="L12" s="17"/>
      <c r="M12" s="16"/>
      <c r="N12" s="16"/>
      <c r="O12" s="16"/>
      <c r="P12" s="16"/>
      <c r="Q12" s="16"/>
      <c r="R12" s="16"/>
      <c r="S12" s="16"/>
      <c r="T12" s="15">
        <f t="shared" si="1"/>
        <v>10072911.765804352</v>
      </c>
    </row>
    <row r="13" spans="2:20" ht="18.75" x14ac:dyDescent="0.3">
      <c r="B13" s="14" t="s">
        <v>13</v>
      </c>
      <c r="C13" s="13">
        <v>29185</v>
      </c>
      <c r="D13" s="12">
        <f t="shared" si="0"/>
        <v>1</v>
      </c>
      <c r="E13" s="11">
        <v>303386804</v>
      </c>
      <c r="F13" s="11">
        <v>0</v>
      </c>
      <c r="G13" s="11">
        <v>13058761</v>
      </c>
      <c r="H13" s="11">
        <v>0</v>
      </c>
      <c r="I13" s="11">
        <v>1136856</v>
      </c>
      <c r="J13" s="11">
        <v>14859180</v>
      </c>
      <c r="K13" s="11">
        <v>0</v>
      </c>
      <c r="L13" s="11">
        <v>-2255017</v>
      </c>
      <c r="M13" s="11">
        <v>69483</v>
      </c>
      <c r="N13" s="11">
        <v>1161697</v>
      </c>
      <c r="O13" s="11">
        <v>1539996</v>
      </c>
      <c r="P13" s="11">
        <v>2026566</v>
      </c>
      <c r="Q13" s="11">
        <v>0</v>
      </c>
      <c r="R13" s="11">
        <v>54088026</v>
      </c>
      <c r="S13" s="11">
        <v>62490051</v>
      </c>
      <c r="T13" s="10">
        <f t="shared" si="1"/>
        <v>451562403</v>
      </c>
    </row>
    <row r="14" spans="2:20" ht="16.5" x14ac:dyDescent="0.3">
      <c r="B14" s="1"/>
      <c r="C14" s="8"/>
      <c r="D14" s="1"/>
      <c r="E14" s="8"/>
      <c r="F14" s="8"/>
      <c r="G14" s="8"/>
      <c r="H14" s="8"/>
      <c r="I14" s="8"/>
      <c r="J14" s="8"/>
      <c r="K14" s="27"/>
      <c r="L14" s="27"/>
      <c r="M14" s="8"/>
      <c r="N14" s="8"/>
      <c r="O14" s="8"/>
      <c r="P14" s="8"/>
      <c r="Q14" s="8"/>
      <c r="R14" s="1"/>
      <c r="S14" s="1"/>
      <c r="T14" s="1"/>
    </row>
    <row r="15" spans="2:20" ht="16.5" x14ac:dyDescent="0.3">
      <c r="B15" s="36"/>
      <c r="C15" s="36"/>
      <c r="D15" s="36"/>
      <c r="E15" s="9"/>
      <c r="F15" s="9"/>
      <c r="G15" s="1"/>
      <c r="H15" s="1"/>
      <c r="I15" s="1"/>
      <c r="J15" s="1"/>
      <c r="K15" s="1"/>
    </row>
    <row r="16" spans="2:20" ht="17.25" thickBot="1" x14ac:dyDescent="0.35"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5:22" ht="16.5" x14ac:dyDescent="0.3">
      <c r="E17" s="7" t="s">
        <v>12</v>
      </c>
      <c r="F17" s="6"/>
      <c r="G17" s="37">
        <f>E13</f>
        <v>303386804</v>
      </c>
      <c r="H17" s="38"/>
      <c r="L17" s="1"/>
      <c r="M17" s="1"/>
      <c r="N17" s="1"/>
      <c r="O17" s="1"/>
      <c r="P17" s="1"/>
      <c r="Q17" s="1"/>
      <c r="R17" s="1"/>
      <c r="S17" s="1"/>
      <c r="T17" s="1"/>
    </row>
    <row r="18" spans="5:22" ht="16.5" x14ac:dyDescent="0.3">
      <c r="E18" s="5" t="s">
        <v>11</v>
      </c>
      <c r="F18" s="4"/>
      <c r="G18" s="39">
        <f>G13</f>
        <v>13058761</v>
      </c>
      <c r="H18" s="40"/>
      <c r="L18" s="1"/>
      <c r="M18" s="1"/>
      <c r="N18" s="1"/>
      <c r="O18" s="1"/>
      <c r="P18" s="1"/>
      <c r="Q18" s="1"/>
      <c r="R18" s="1"/>
      <c r="S18" s="1"/>
    </row>
    <row r="19" spans="5:22" ht="16.5" x14ac:dyDescent="0.3">
      <c r="E19" s="5" t="s">
        <v>10</v>
      </c>
      <c r="F19" s="4"/>
      <c r="G19" s="39">
        <f>I13</f>
        <v>1136856</v>
      </c>
      <c r="H19" s="40"/>
      <c r="L19" s="1"/>
      <c r="M19" s="1"/>
      <c r="N19" s="1"/>
      <c r="O19" s="1"/>
      <c r="P19" s="1"/>
      <c r="Q19" s="1"/>
      <c r="R19" s="1"/>
      <c r="S19" s="1"/>
      <c r="T19" s="1"/>
    </row>
    <row r="20" spans="5:22" ht="16.5" x14ac:dyDescent="0.3">
      <c r="E20" s="5" t="s">
        <v>9</v>
      </c>
      <c r="F20" s="4"/>
      <c r="G20" s="41">
        <f>H13</f>
        <v>0</v>
      </c>
      <c r="H20" s="42"/>
      <c r="L20" s="1"/>
      <c r="M20" s="1"/>
      <c r="N20" s="1"/>
      <c r="O20" s="1"/>
      <c r="P20" s="1"/>
      <c r="Q20" s="1"/>
      <c r="R20" s="1"/>
      <c r="S20" s="1"/>
      <c r="T20" s="1"/>
      <c r="V20" s="22"/>
    </row>
    <row r="21" spans="5:22" ht="16.5" x14ac:dyDescent="0.3">
      <c r="E21" s="5" t="s">
        <v>8</v>
      </c>
      <c r="F21" s="4"/>
      <c r="G21" s="39">
        <f>K13+L13</f>
        <v>-2255017</v>
      </c>
      <c r="H21" s="40"/>
      <c r="L21" s="1"/>
      <c r="M21" s="1"/>
      <c r="N21" s="1"/>
      <c r="O21" s="1"/>
      <c r="P21" s="1"/>
      <c r="Q21" s="1"/>
      <c r="R21" s="1"/>
      <c r="S21" s="1"/>
      <c r="T21" s="1"/>
    </row>
    <row r="22" spans="5:22" ht="16.5" x14ac:dyDescent="0.3">
      <c r="E22" s="5" t="s">
        <v>38</v>
      </c>
      <c r="F22" s="4"/>
      <c r="G22" s="41">
        <v>14859180</v>
      </c>
      <c r="H22" s="42"/>
      <c r="L22" s="1"/>
      <c r="M22" s="1"/>
      <c r="N22" s="1"/>
      <c r="O22" s="1"/>
      <c r="P22" s="1"/>
      <c r="Q22" s="1"/>
      <c r="R22" s="1"/>
      <c r="S22" s="1"/>
      <c r="T22" s="1"/>
    </row>
    <row r="23" spans="5:22" ht="16.5" x14ac:dyDescent="0.3">
      <c r="E23" s="5" t="s">
        <v>7</v>
      </c>
      <c r="F23" s="4"/>
      <c r="G23" s="39">
        <f>P11</f>
        <v>0</v>
      </c>
      <c r="H23" s="40"/>
      <c r="L23" s="1"/>
      <c r="M23" s="1"/>
      <c r="N23" s="1"/>
      <c r="O23" s="1"/>
      <c r="P23" s="1"/>
      <c r="Q23" s="1"/>
      <c r="R23" s="1"/>
      <c r="S23" s="1"/>
      <c r="T23" s="1"/>
    </row>
    <row r="24" spans="5:22" ht="16.5" x14ac:dyDescent="0.3">
      <c r="E24" s="5" t="s">
        <v>6</v>
      </c>
      <c r="F24" s="4"/>
      <c r="G24" s="39">
        <f>M13</f>
        <v>69483</v>
      </c>
      <c r="H24" s="40"/>
      <c r="L24" s="1"/>
      <c r="M24" s="1"/>
      <c r="N24" s="1"/>
      <c r="O24" s="1"/>
      <c r="P24" s="1"/>
      <c r="Q24" s="1"/>
      <c r="R24" s="1"/>
      <c r="S24" s="1"/>
      <c r="T24" s="1"/>
    </row>
    <row r="25" spans="5:22" ht="16.5" x14ac:dyDescent="0.3">
      <c r="E25" s="5" t="s">
        <v>5</v>
      </c>
      <c r="F25" s="4"/>
      <c r="G25" s="41">
        <f>N13</f>
        <v>1161697</v>
      </c>
      <c r="H25" s="42"/>
      <c r="L25" s="1"/>
      <c r="M25" s="1"/>
      <c r="N25" s="1"/>
      <c r="O25" s="1"/>
      <c r="P25" s="1"/>
      <c r="Q25" s="1"/>
      <c r="R25" s="1"/>
      <c r="S25" s="1"/>
      <c r="T25" s="1"/>
    </row>
    <row r="26" spans="5:22" ht="16.5" x14ac:dyDescent="0.3">
      <c r="E26" s="5" t="s">
        <v>4</v>
      </c>
      <c r="F26" s="4"/>
      <c r="G26" s="41">
        <f>O13</f>
        <v>1539996</v>
      </c>
      <c r="H26" s="49"/>
      <c r="L26" s="1"/>
      <c r="M26" s="1"/>
      <c r="N26" s="1"/>
      <c r="O26" s="23" t="s">
        <v>39</v>
      </c>
      <c r="P26" s="23"/>
      <c r="Q26" s="23"/>
      <c r="R26" s="23"/>
    </row>
    <row r="27" spans="5:22" ht="16.5" customHeight="1" x14ac:dyDescent="0.3">
      <c r="E27" s="5" t="s">
        <v>3</v>
      </c>
      <c r="F27" s="4"/>
      <c r="G27" s="41">
        <f>P13</f>
        <v>2026566</v>
      </c>
      <c r="H27" s="49"/>
      <c r="L27" s="1"/>
      <c r="M27" s="1"/>
      <c r="N27" s="1"/>
      <c r="O27" s="24" t="s">
        <v>40</v>
      </c>
      <c r="P27" s="24"/>
      <c r="Q27" s="24"/>
      <c r="R27" s="24"/>
    </row>
    <row r="28" spans="5:22" ht="16.5" x14ac:dyDescent="0.3">
      <c r="E28" s="5" t="s">
        <v>2</v>
      </c>
      <c r="F28" s="4"/>
      <c r="G28" s="41">
        <f>R13</f>
        <v>54088026</v>
      </c>
      <c r="H28" s="42"/>
      <c r="L28" s="1"/>
      <c r="M28" s="1"/>
      <c r="N28" s="1"/>
      <c r="O28" s="1"/>
      <c r="P28" s="1"/>
      <c r="Q28" s="1"/>
    </row>
    <row r="29" spans="5:22" ht="17.25" thickBot="1" x14ac:dyDescent="0.35">
      <c r="E29" s="3" t="s">
        <v>1</v>
      </c>
      <c r="F29" s="2"/>
      <c r="G29" s="43">
        <f>S13</f>
        <v>62490051</v>
      </c>
      <c r="H29" s="44"/>
      <c r="L29" s="1"/>
      <c r="M29" s="1"/>
      <c r="N29" s="1"/>
      <c r="O29" s="1"/>
      <c r="P29" s="1"/>
      <c r="Q29" s="1"/>
    </row>
    <row r="30" spans="5:22" ht="17.25" thickBot="1" x14ac:dyDescent="0.35">
      <c r="E30" s="45" t="s">
        <v>0</v>
      </c>
      <c r="F30" s="46"/>
      <c r="G30" s="47">
        <f>SUM(G17:H29)</f>
        <v>451562403</v>
      </c>
      <c r="H30" s="48"/>
      <c r="L30" s="1"/>
      <c r="M30" s="1"/>
      <c r="N30" s="1"/>
      <c r="O30" s="1"/>
      <c r="P30" s="1"/>
      <c r="Q30" s="1"/>
      <c r="R30" s="1"/>
      <c r="S30" s="1"/>
      <c r="T30" s="1"/>
    </row>
  </sheetData>
  <mergeCells count="39">
    <mergeCell ref="G24:H24"/>
    <mergeCell ref="G29:H29"/>
    <mergeCell ref="E30:F30"/>
    <mergeCell ref="G30:H30"/>
    <mergeCell ref="G25:H25"/>
    <mergeCell ref="G26:H26"/>
    <mergeCell ref="G27:H27"/>
    <mergeCell ref="G28:H28"/>
    <mergeCell ref="G18:H18"/>
    <mergeCell ref="G19:H19"/>
    <mergeCell ref="G20:H20"/>
    <mergeCell ref="G21:H21"/>
    <mergeCell ref="G23:H23"/>
    <mergeCell ref="G22:H22"/>
    <mergeCell ref="B15:D15"/>
    <mergeCell ref="G17:H17"/>
    <mergeCell ref="L5:L6"/>
    <mergeCell ref="M5:M6"/>
    <mergeCell ref="N5:N6"/>
    <mergeCell ref="J5:J6"/>
    <mergeCell ref="B2:T3"/>
    <mergeCell ref="B5:B6"/>
    <mergeCell ref="C5:C6"/>
    <mergeCell ref="D5:D6"/>
    <mergeCell ref="E5:E6"/>
    <mergeCell ref="F5:F6"/>
    <mergeCell ref="G5:G6"/>
    <mergeCell ref="H5:H6"/>
    <mergeCell ref="R5:R6"/>
    <mergeCell ref="S5:S6"/>
    <mergeCell ref="T5:T6"/>
    <mergeCell ref="O5:O6"/>
    <mergeCell ref="I5:I6"/>
    <mergeCell ref="K5:K6"/>
    <mergeCell ref="O26:R26"/>
    <mergeCell ref="O27:R27"/>
    <mergeCell ref="P5:P6"/>
    <mergeCell ref="Q5:Q6"/>
    <mergeCell ref="K14:L14"/>
  </mergeCells>
  <pageMargins left="0.7" right="0.7" top="0.75" bottom="0.75" header="0.3" footer="0.3"/>
  <pageSetup paperSize="5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2021-12-28T17:25:37Z</cp:lastPrinted>
  <dcterms:created xsi:type="dcterms:W3CDTF">2020-02-17T14:14:32Z</dcterms:created>
  <dcterms:modified xsi:type="dcterms:W3CDTF">2021-12-28T17:25:40Z</dcterms:modified>
</cp:coreProperties>
</file>